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nsportation\TRANSIT\Section 5310 5316 5317 Programs\11th Round\"/>
    </mc:Choice>
  </mc:AlternateContent>
  <xr:revisionPtr revIDLastSave="0" documentId="13_ncr:1_{D56BC211-444C-4A8F-9F64-A8DBD51E0060}" xr6:coauthVersionLast="47" xr6:coauthVersionMax="47" xr10:uidLastSave="{00000000-0000-0000-0000-000000000000}"/>
  <bookViews>
    <workbookView xWindow="-110" yWindow="-110" windowWidth="19420" windowHeight="10300" activeTab="1" xr2:uid="{D1CF3CF1-2C0B-4C0A-8518-EB93E76EB494}"/>
  </bookViews>
  <sheets>
    <sheet name="MMV-Braun" sheetId="14" r:id="rId1"/>
    <sheet name="MMV-Bus Service" sheetId="15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9" i="14" l="1"/>
  <c r="F25" i="14"/>
  <c r="F24" i="15" l="1"/>
  <c r="F23" i="15"/>
  <c r="F22" i="15"/>
  <c r="F20" i="15"/>
  <c r="B14" i="14"/>
  <c r="B15" i="14"/>
  <c r="B16" i="14"/>
  <c r="F24" i="14"/>
  <c r="F23" i="14"/>
  <c r="F22" i="14"/>
  <c r="F20" i="14"/>
  <c r="F26" i="15" l="1"/>
  <c r="F27" i="15"/>
  <c r="F28" i="15" s="1"/>
  <c r="F30" i="14"/>
  <c r="F31" i="14" s="1"/>
</calcChain>
</file>

<file path=xl/sharedStrings.xml><?xml version="1.0" encoding="utf-8"?>
<sst xmlns="http://schemas.openxmlformats.org/spreadsheetml/2006/main" count="100" uniqueCount="54">
  <si>
    <t>Vehicle Type</t>
  </si>
  <si>
    <t>Contract #</t>
  </si>
  <si>
    <t>SAC</t>
  </si>
  <si>
    <t>ODOT Project #</t>
  </si>
  <si>
    <t>State Job Number</t>
  </si>
  <si>
    <t>PID</t>
  </si>
  <si>
    <t>Agency Name</t>
  </si>
  <si>
    <t>Name on Title (if different):</t>
  </si>
  <si>
    <t>Address</t>
  </si>
  <si>
    <t>Contact</t>
  </si>
  <si>
    <t>Phone:</t>
  </si>
  <si>
    <r>
      <t>Fax:</t>
    </r>
    <r>
      <rPr>
        <sz val="12"/>
        <rFont val="Arial"/>
        <family val="2"/>
      </rPr>
      <t xml:space="preserve">  </t>
    </r>
  </si>
  <si>
    <t>Email</t>
  </si>
  <si>
    <t>County</t>
  </si>
  <si>
    <t>Vendor</t>
  </si>
  <si>
    <t>Information</t>
  </si>
  <si>
    <t>Item</t>
  </si>
  <si>
    <t>Quantity</t>
  </si>
  <si>
    <t>Unit Price</t>
  </si>
  <si>
    <t>Total</t>
  </si>
  <si>
    <t xml:space="preserve">        Options</t>
  </si>
  <si>
    <t>Oxygen Tank Securement System</t>
  </si>
  <si>
    <t>TOTAL COST</t>
  </si>
  <si>
    <t>FEDERAL SHARE</t>
  </si>
  <si>
    <t>LOCAL SHARE</t>
  </si>
  <si>
    <t>Please sign below to confirm the items listed above are the items requested.</t>
  </si>
  <si>
    <t>Agency</t>
  </si>
  <si>
    <t xml:space="preserve">Authorized Approval </t>
  </si>
  <si>
    <t>signature</t>
  </si>
  <si>
    <t>date</t>
  </si>
  <si>
    <t>Vehicle Vendor</t>
  </si>
  <si>
    <t>NOTE:  The contract has been verified for this project and there are sufficient funds to cover the costs.</t>
  </si>
  <si>
    <t>Bus Service Inc</t>
  </si>
  <si>
    <t>Modified Minivan (MMV) Vehicle Cost Worksheet</t>
  </si>
  <si>
    <t>Modified Minivan (MMV)</t>
  </si>
  <si>
    <t>Braun Corp</t>
  </si>
  <si>
    <t xml:space="preserve">andy.conner@braunability.com </t>
  </si>
  <si>
    <t>574-946-4139</t>
  </si>
  <si>
    <t>Rear-Entry Wheelchair Ramp Van Conversion</t>
  </si>
  <si>
    <t>Center Foldable Seat</t>
  </si>
  <si>
    <t>253-24</t>
  </si>
  <si>
    <t>Contract Effective until June 30, 2028</t>
  </si>
  <si>
    <t>3153 Lamb Ave</t>
  </si>
  <si>
    <t>Columbus, OH 43219</t>
  </si>
  <si>
    <t>Modified Minivan (2023 Chrysler Voyager) - SIDE entry</t>
  </si>
  <si>
    <r>
      <t xml:space="preserve">Power Ramp and Kneeling System </t>
    </r>
    <r>
      <rPr>
        <b/>
        <sz val="12"/>
        <color rgb="FFFF0000"/>
        <rFont val="Arial"/>
        <family val="2"/>
      </rPr>
      <t>UNAVAILABLE</t>
    </r>
  </si>
  <si>
    <r>
      <t xml:space="preserve">OEM Power Door Kit </t>
    </r>
    <r>
      <rPr>
        <b/>
        <sz val="12"/>
        <color rgb="FF00B050"/>
        <rFont val="Arial"/>
        <family val="2"/>
      </rPr>
      <t>INCLUDED</t>
    </r>
  </si>
  <si>
    <t xml:space="preserve">Infloor Ramp </t>
  </si>
  <si>
    <t>Last upddated by SW 5/24/24</t>
  </si>
  <si>
    <t>Last Updated 6/20/2024 SW</t>
  </si>
  <si>
    <t>Modified Minivan (2023 Chrysler Pacifica) - SIDE entry</t>
  </si>
  <si>
    <t>Josh Whitt</t>
  </si>
  <si>
    <t xml:space="preserve">O: 614-203-7156 </t>
  </si>
  <si>
    <t>josh@buyabus.net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</si>
</sst>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rgb="FFFF0000"/>
      <name val="Arial"/>
      <family val="2"/>
    </font>
    <font>
      <b/>
      <sz val="12"/>
      <color rgb="FF00B050"/>
      <name val="Arial"/>
      <family val="2"/>
    </font>
    <font>
      <sz val="12"/>
      <color rgb="FF00B05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5" fontId="13" fillId="0" borderId="0"/>
    <xf numFmtId="0" fontId="2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3" fillId="0" borderId="0"/>
  </cellStyleXfs>
  <cellXfs count="103">
    <xf numFmtId="0" fontId="0" fillId="0" borderId="0" xfId="0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6" fillId="0" borderId="4" xfId="2" applyBorder="1" applyAlignment="1" applyProtection="1">
      <protection locked="0"/>
    </xf>
    <xf numFmtId="0" fontId="3" fillId="0" borderId="10" xfId="0" applyFont="1" applyBorder="1"/>
    <xf numFmtId="0" fontId="4" fillId="0" borderId="4" xfId="0" applyFont="1" applyBorder="1" applyProtection="1">
      <protection locked="0"/>
    </xf>
    <xf numFmtId="0" fontId="3" fillId="0" borderId="2" xfId="0" applyFont="1" applyBorder="1"/>
    <xf numFmtId="0" fontId="4" fillId="0" borderId="11" xfId="0" applyFont="1" applyBorder="1" applyAlignment="1">
      <alignment vertical="top"/>
    </xf>
    <xf numFmtId="0" fontId="7" fillId="0" borderId="12" xfId="0" applyFont="1" applyBorder="1"/>
    <xf numFmtId="0" fontId="3" fillId="0" borderId="13" xfId="0" applyFont="1" applyBorder="1"/>
    <xf numFmtId="0" fontId="4" fillId="0" borderId="0" xfId="0" applyFont="1" applyAlignment="1">
      <alignment vertical="top"/>
    </xf>
    <xf numFmtId="0" fontId="4" fillId="0" borderId="15" xfId="0" applyFont="1" applyBorder="1"/>
    <xf numFmtId="0" fontId="4" fillId="0" borderId="13" xfId="0" applyFont="1" applyBorder="1"/>
    <xf numFmtId="0" fontId="3" fillId="0" borderId="14" xfId="0" applyFont="1" applyBorder="1"/>
    <xf numFmtId="0" fontId="4" fillId="0" borderId="14" xfId="0" applyFont="1" applyBorder="1" applyAlignment="1">
      <alignment vertical="top"/>
    </xf>
    <xf numFmtId="0" fontId="0" fillId="0" borderId="3" xfId="0" applyBorder="1"/>
    <xf numFmtId="0" fontId="8" fillId="0" borderId="1" xfId="0" applyFont="1" applyBorder="1"/>
    <xf numFmtId="0" fontId="4" fillId="0" borderId="9" xfId="0" applyFont="1" applyBorder="1"/>
    <xf numFmtId="0" fontId="4" fillId="0" borderId="0" xfId="0" applyFont="1"/>
    <xf numFmtId="0" fontId="0" fillId="0" borderId="7" xfId="0" applyBorder="1"/>
    <xf numFmtId="0" fontId="3" fillId="3" borderId="5" xfId="0" applyFont="1" applyFill="1" applyBorder="1" applyAlignment="1">
      <alignment horizontal="center" wrapText="1"/>
    </xf>
    <xf numFmtId="0" fontId="3" fillId="3" borderId="6" xfId="0" applyFont="1" applyFill="1" applyBorder="1"/>
    <xf numFmtId="0" fontId="3" fillId="3" borderId="7" xfId="0" applyFont="1" applyFill="1" applyBorder="1"/>
    <xf numFmtId="0" fontId="3" fillId="3" borderId="7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0" borderId="7" xfId="0" applyFont="1" applyBorder="1" applyAlignment="1" applyProtection="1">
      <alignment horizontal="center" vertical="center"/>
      <protection locked="0"/>
    </xf>
    <xf numFmtId="42" fontId="4" fillId="0" borderId="7" xfId="0" applyNumberFormat="1" applyFont="1" applyBorder="1" applyAlignment="1">
      <alignment horizontal="left" vertical="center"/>
    </xf>
    <xf numFmtId="42" fontId="4" fillId="0" borderId="4" xfId="0" applyNumberFormat="1" applyFont="1" applyBorder="1" applyAlignment="1">
      <alignment horizontal="left" vertical="center" wrapText="1"/>
    </xf>
    <xf numFmtId="42" fontId="4" fillId="0" borderId="7" xfId="0" applyNumberFormat="1" applyFont="1" applyBorder="1" applyAlignment="1">
      <alignment vertical="center"/>
    </xf>
    <xf numFmtId="42" fontId="3" fillId="0" borderId="4" xfId="1" applyNumberFormat="1" applyFont="1" applyBorder="1" applyAlignment="1" applyProtection="1">
      <alignment horizontal="left" vertical="center" wrapText="1"/>
      <protection hidden="1"/>
    </xf>
    <xf numFmtId="42" fontId="3" fillId="0" borderId="4" xfId="1" applyNumberFormat="1" applyFont="1" applyFill="1" applyBorder="1" applyAlignment="1" applyProtection="1">
      <alignment horizontal="left" vertical="center"/>
      <protection hidden="1"/>
    </xf>
    <xf numFmtId="42" fontId="3" fillId="0" borderId="4" xfId="1" applyNumberFormat="1" applyFont="1" applyFill="1" applyBorder="1" applyAlignment="1" applyProtection="1">
      <alignment horizontal="left" vertical="center" wrapText="1"/>
      <protection hidden="1"/>
    </xf>
    <xf numFmtId="0" fontId="3" fillId="0" borderId="0" xfId="0" applyFont="1"/>
    <xf numFmtId="42" fontId="4" fillId="0" borderId="0" xfId="1" applyNumberFormat="1" applyFont="1" applyBorder="1" applyAlignment="1" applyProtection="1">
      <alignment horizontal="center" wrapText="1"/>
    </xf>
    <xf numFmtId="0" fontId="13" fillId="0" borderId="0" xfId="0" applyFont="1"/>
    <xf numFmtId="5" fontId="13" fillId="0" borderId="0" xfId="3"/>
    <xf numFmtId="0" fontId="0" fillId="0" borderId="0" xfId="0" applyAlignment="1">
      <alignment horizontal="center"/>
    </xf>
    <xf numFmtId="0" fontId="7" fillId="0" borderId="0" xfId="0" applyFont="1"/>
    <xf numFmtId="5" fontId="7" fillId="0" borderId="0" xfId="3" applyFont="1"/>
    <xf numFmtId="0" fontId="3" fillId="0" borderId="14" xfId="0" applyFont="1" applyBorder="1" applyAlignment="1">
      <alignment wrapText="1"/>
    </xf>
    <xf numFmtId="0" fontId="4" fillId="0" borderId="14" xfId="0" applyFont="1" applyBorder="1" applyAlignment="1">
      <alignment vertical="top" wrapText="1"/>
    </xf>
    <xf numFmtId="0" fontId="0" fillId="0" borderId="0" xfId="0" applyAlignment="1">
      <alignment wrapText="1"/>
    </xf>
    <xf numFmtId="0" fontId="4" fillId="4" borderId="4" xfId="0" applyFont="1" applyFill="1" applyBorder="1" applyAlignment="1" applyProtection="1">
      <alignment horizontal="center" vertical="center"/>
      <protection locked="0"/>
    </xf>
    <xf numFmtId="42" fontId="4" fillId="4" borderId="7" xfId="0" applyNumberFormat="1" applyFont="1" applyFill="1" applyBorder="1" applyAlignment="1">
      <alignment horizontal="left" vertical="center" wrapText="1"/>
    </xf>
    <xf numFmtId="42" fontId="4" fillId="4" borderId="6" xfId="0" applyNumberFormat="1" applyFont="1" applyFill="1" applyBorder="1" applyAlignment="1">
      <alignment vertical="center"/>
    </xf>
    <xf numFmtId="0" fontId="17" fillId="5" borderId="4" xfId="0" applyFont="1" applyFill="1" applyBorder="1" applyAlignment="1" applyProtection="1">
      <alignment horizontal="center" vertical="center"/>
      <protection locked="0"/>
    </xf>
    <xf numFmtId="42" fontId="17" fillId="5" borderId="7" xfId="0" applyNumberFormat="1" applyFont="1" applyFill="1" applyBorder="1" applyAlignment="1">
      <alignment vertical="center"/>
    </xf>
    <xf numFmtId="42" fontId="17" fillId="5" borderId="4" xfId="0" applyNumberFormat="1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4" fontId="7" fillId="6" borderId="0" xfId="0" applyNumberFormat="1" applyFont="1" applyFill="1" applyAlignment="1">
      <alignment vertical="top"/>
    </xf>
    <xf numFmtId="0" fontId="7" fillId="6" borderId="15" xfId="0" applyFont="1" applyFill="1" applyBorder="1" applyAlignment="1">
      <alignment vertical="top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6" fillId="0" borderId="5" xfId="2" applyBorder="1" applyAlignment="1" applyProtection="1">
      <alignment horizontal="center"/>
      <protection locked="0"/>
    </xf>
    <xf numFmtId="0" fontId="6" fillId="0" borderId="7" xfId="2" applyBorder="1" applyAlignment="1" applyProtection="1">
      <alignment horizontal="center"/>
      <protection locked="0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14" fillId="0" borderId="8" xfId="5" applyBorder="1" applyAlignment="1">
      <alignment horizontal="left"/>
    </xf>
    <xf numFmtId="0" fontId="4" fillId="0" borderId="1" xfId="0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" fontId="3" fillId="3" borderId="5" xfId="0" applyNumberFormat="1" applyFont="1" applyFill="1" applyBorder="1" applyAlignment="1">
      <alignment horizontal="left"/>
    </xf>
    <xf numFmtId="4" fontId="3" fillId="3" borderId="6" xfId="0" applyNumberFormat="1" applyFont="1" applyFill="1" applyBorder="1" applyAlignment="1">
      <alignment horizontal="left"/>
    </xf>
    <xf numFmtId="4" fontId="3" fillId="3" borderId="7" xfId="0" applyNumberFormat="1" applyFont="1" applyFill="1" applyBorder="1" applyAlignment="1">
      <alignment horizontal="left"/>
    </xf>
    <xf numFmtId="0" fontId="4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10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0" fillId="0" borderId="0" xfId="0"/>
    <xf numFmtId="0" fontId="0" fillId="0" borderId="17" xfId="0" applyBorder="1" applyAlignment="1">
      <alignment horizontal="center"/>
    </xf>
    <xf numFmtId="0" fontId="12" fillId="0" borderId="0" xfId="0" applyFont="1"/>
    <xf numFmtId="0" fontId="0" fillId="0" borderId="0" xfId="0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7" fillId="6" borderId="0" xfId="0" applyFont="1" applyFill="1" applyAlignment="1">
      <alignment horizontal="center" vertical="top" wrapText="1"/>
    </xf>
    <xf numFmtId="0" fontId="7" fillId="6" borderId="15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</cellXfs>
  <cellStyles count="9">
    <cellStyle name="60% - Accent3 2" xfId="4" xr:uid="{7BAD92BF-96A6-4CE1-88E5-09E3721CCB0C}"/>
    <cellStyle name="Currency" xfId="1" builtinId="4"/>
    <cellStyle name="Currency 2" xfId="7" xr:uid="{B9A72147-7B04-474D-BF35-513CFB8CE9B1}"/>
    <cellStyle name="Currency0" xfId="3" xr:uid="{82567894-5787-4BB0-B9BE-BF7449EDADBB}"/>
    <cellStyle name="Hyperlink" xfId="5" builtinId="8"/>
    <cellStyle name="Hyperlink 2" xfId="2" xr:uid="{1785F5D0-471C-4BC6-B7C1-FDC778DB0838}"/>
    <cellStyle name="Normal" xfId="0" builtinId="0"/>
    <cellStyle name="Normal 2" xfId="8" xr:uid="{C3A07890-9DDE-4B66-9C79-F371A88E95BD}"/>
    <cellStyle name="Normal 3" xfId="6" xr:uid="{29FED3F5-9C2A-41CF-9713-AE9B5A1F60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dot.state.oh.us/Divisions/ContractAdmin/Contracts/PurchDocs/253-22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s"/>
    </sheetNames>
    <sheetDataSet>
      <sheetData sheetId="0">
        <row r="23">
          <cell r="B23" t="str">
            <v>631 W. 11th St., PO Box 310</v>
          </cell>
        </row>
        <row r="24">
          <cell r="B24" t="str">
            <v>Winamac, IN 46996</v>
          </cell>
        </row>
        <row r="25">
          <cell r="B25" t="str">
            <v>Andy Conner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dy.conner@braunability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josh@buyabu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B4190-545E-4B73-9F0A-3A2D10356282}">
  <dimension ref="A1:F45"/>
  <sheetViews>
    <sheetView topLeftCell="A3" workbookViewId="0">
      <selection activeCell="E17" sqref="E17"/>
    </sheetView>
  </sheetViews>
  <sheetFormatPr defaultColWidth="9.36328125" defaultRowHeight="14.5" x14ac:dyDescent="0.35"/>
  <cols>
    <col min="1" max="1" width="16" customWidth="1"/>
    <col min="2" max="2" width="26.453125" customWidth="1"/>
    <col min="3" max="3" width="9.453125" customWidth="1"/>
    <col min="4" max="4" width="12.453125" customWidth="1"/>
    <col min="5" max="5" width="13" customWidth="1"/>
    <col min="6" max="6" width="13.54296875" customWidth="1"/>
  </cols>
  <sheetData>
    <row r="1" spans="1:6" ht="15.5" x14ac:dyDescent="0.35">
      <c r="A1" s="69" t="s">
        <v>33</v>
      </c>
      <c r="B1" s="69"/>
      <c r="C1" s="69"/>
      <c r="D1" s="69"/>
      <c r="E1" s="69"/>
      <c r="F1" s="69"/>
    </row>
    <row r="2" spans="1:6" x14ac:dyDescent="0.35">
      <c r="A2" s="70" t="s">
        <v>0</v>
      </c>
      <c r="B2" s="72" t="s">
        <v>1</v>
      </c>
      <c r="C2" s="72" t="s">
        <v>2</v>
      </c>
      <c r="D2" s="70" t="s">
        <v>3</v>
      </c>
      <c r="E2" s="70" t="s">
        <v>4</v>
      </c>
      <c r="F2" s="70" t="s">
        <v>5</v>
      </c>
    </row>
    <row r="3" spans="1:6" x14ac:dyDescent="0.35">
      <c r="A3" s="71"/>
      <c r="B3" s="73"/>
      <c r="C3" s="73"/>
      <c r="D3" s="71"/>
      <c r="E3" s="71"/>
      <c r="F3" s="71"/>
    </row>
    <row r="4" spans="1:6" ht="14.75" customHeight="1" x14ac:dyDescent="0.35">
      <c r="A4" s="58" t="s">
        <v>34</v>
      </c>
      <c r="B4" s="58" t="s">
        <v>40</v>
      </c>
      <c r="C4" s="58"/>
      <c r="D4" s="60"/>
      <c r="E4" s="60"/>
      <c r="F4" s="57"/>
    </row>
    <row r="5" spans="1:6" ht="14.75" customHeight="1" x14ac:dyDescent="0.35">
      <c r="A5" s="59"/>
      <c r="B5" s="59"/>
      <c r="C5" s="59"/>
      <c r="D5" s="61"/>
      <c r="E5" s="61"/>
      <c r="F5" s="57"/>
    </row>
    <row r="6" spans="1:6" ht="15.5" x14ac:dyDescent="0.35">
      <c r="A6" s="1" t="s">
        <v>6</v>
      </c>
      <c r="B6" s="64"/>
      <c r="C6" s="65"/>
      <c r="D6" s="65"/>
      <c r="E6" s="66"/>
      <c r="F6" s="2"/>
    </row>
    <row r="7" spans="1:6" ht="31" x14ac:dyDescent="0.35">
      <c r="A7" s="3" t="s">
        <v>7</v>
      </c>
      <c r="B7" s="64"/>
      <c r="C7" s="65"/>
      <c r="D7" s="65"/>
      <c r="E7" s="66"/>
      <c r="F7" s="4"/>
    </row>
    <row r="8" spans="1:6" ht="31.25" customHeight="1" x14ac:dyDescent="0.35">
      <c r="A8" s="5" t="s">
        <v>8</v>
      </c>
      <c r="B8" s="64"/>
      <c r="C8" s="65"/>
      <c r="D8" s="65"/>
      <c r="E8" s="65"/>
      <c r="F8" s="66"/>
    </row>
    <row r="9" spans="1:6" ht="15.5" x14ac:dyDescent="0.35">
      <c r="A9" s="5" t="s">
        <v>9</v>
      </c>
      <c r="B9" s="64"/>
      <c r="C9" s="65"/>
      <c r="D9" s="65"/>
      <c r="E9" s="65"/>
      <c r="F9" s="66"/>
    </row>
    <row r="10" spans="1:6" ht="15.5" x14ac:dyDescent="0.35">
      <c r="A10" s="6" t="s">
        <v>10</v>
      </c>
      <c r="B10" s="67"/>
      <c r="C10" s="68"/>
      <c r="D10" s="74" t="s">
        <v>11</v>
      </c>
      <c r="E10" s="75"/>
      <c r="F10" s="76"/>
    </row>
    <row r="11" spans="1:6" ht="15.5" x14ac:dyDescent="0.35">
      <c r="A11" s="6" t="s">
        <v>12</v>
      </c>
      <c r="B11" s="77"/>
      <c r="C11" s="78"/>
      <c r="D11" s="7"/>
      <c r="E11" s="7"/>
      <c r="F11" s="7"/>
    </row>
    <row r="12" spans="1:6" ht="15.5" x14ac:dyDescent="0.35">
      <c r="A12" s="8" t="s">
        <v>13</v>
      </c>
      <c r="B12" s="64"/>
      <c r="C12" s="66"/>
      <c r="D12" s="9"/>
      <c r="E12" s="9"/>
      <c r="F12" s="9"/>
    </row>
    <row r="13" spans="1:6" ht="15.5" x14ac:dyDescent="0.35">
      <c r="A13" s="10" t="s">
        <v>14</v>
      </c>
      <c r="B13" s="79" t="s">
        <v>35</v>
      </c>
      <c r="C13" s="80"/>
      <c r="D13" s="80"/>
      <c r="E13" s="11"/>
      <c r="F13" s="12"/>
    </row>
    <row r="14" spans="1:6" ht="15.5" x14ac:dyDescent="0.35">
      <c r="A14" s="13" t="s">
        <v>15</v>
      </c>
      <c r="B14" s="81" t="str">
        <f>[1]Vendors!B23</f>
        <v>631 W. 11th St., PO Box 310</v>
      </c>
      <c r="C14" s="56"/>
      <c r="D14" s="56"/>
      <c r="E14" s="14"/>
      <c r="F14" s="15"/>
    </row>
    <row r="15" spans="1:6" ht="15.5" x14ac:dyDescent="0.35">
      <c r="A15" s="16"/>
      <c r="B15" s="81" t="str">
        <f>[1]Vendors!B24</f>
        <v>Winamac, IN 46996</v>
      </c>
      <c r="C15" s="56"/>
      <c r="D15" s="56"/>
      <c r="E15" s="14"/>
      <c r="F15" s="15"/>
    </row>
    <row r="16" spans="1:6" ht="15.5" x14ac:dyDescent="0.35">
      <c r="A16" s="17" t="s">
        <v>9</v>
      </c>
      <c r="B16" s="18" t="str">
        <f>[1]Vendors!B25</f>
        <v>Andy Conner</v>
      </c>
      <c r="C16" s="56" t="s">
        <v>37</v>
      </c>
      <c r="D16" s="56"/>
      <c r="E16" s="62" t="s">
        <v>48</v>
      </c>
      <c r="F16" s="63"/>
    </row>
    <row r="17" spans="1:6" ht="17.5" x14ac:dyDescent="0.35">
      <c r="A17" s="19"/>
      <c r="B17" s="82" t="s">
        <v>36</v>
      </c>
      <c r="C17" s="83"/>
      <c r="D17" s="83"/>
      <c r="E17" s="20"/>
      <c r="F17" s="21"/>
    </row>
    <row r="18" spans="1:6" ht="15.5" x14ac:dyDescent="0.35">
      <c r="A18" s="84" t="s">
        <v>41</v>
      </c>
      <c r="B18" s="85"/>
      <c r="C18" s="85"/>
      <c r="D18" s="85"/>
      <c r="E18" s="22"/>
      <c r="F18" s="23"/>
    </row>
    <row r="19" spans="1:6" ht="15.5" x14ac:dyDescent="0.35">
      <c r="A19" s="24" t="s">
        <v>16</v>
      </c>
      <c r="B19" s="25"/>
      <c r="C19" s="26"/>
      <c r="D19" s="27" t="s">
        <v>17</v>
      </c>
      <c r="E19" s="27" t="s">
        <v>18</v>
      </c>
      <c r="F19" s="28" t="s">
        <v>19</v>
      </c>
    </row>
    <row r="20" spans="1:6" ht="30" customHeight="1" x14ac:dyDescent="0.35">
      <c r="A20" s="52" t="s">
        <v>44</v>
      </c>
      <c r="B20" s="53"/>
      <c r="C20" s="54"/>
      <c r="D20" s="29"/>
      <c r="E20" s="30">
        <v>70993</v>
      </c>
      <c r="F20" s="31">
        <f>D20*E20</f>
        <v>0</v>
      </c>
    </row>
    <row r="21" spans="1:6" ht="15.5" x14ac:dyDescent="0.35">
      <c r="A21" s="86" t="s">
        <v>20</v>
      </c>
      <c r="B21" s="87"/>
      <c r="C21" s="87"/>
      <c r="D21" s="87"/>
      <c r="E21" s="87"/>
      <c r="F21" s="88"/>
    </row>
    <row r="22" spans="1:6" ht="15.5" x14ac:dyDescent="0.35">
      <c r="A22" s="52" t="s">
        <v>38</v>
      </c>
      <c r="B22" s="53"/>
      <c r="C22" s="54"/>
      <c r="D22" s="29"/>
      <c r="E22" s="32">
        <v>-4223</v>
      </c>
      <c r="F22" s="31">
        <f t="shared" ref="F22:F25" si="0">D22*E22</f>
        <v>0</v>
      </c>
    </row>
    <row r="23" spans="1:6" ht="15.5" x14ac:dyDescent="0.35">
      <c r="A23" s="52" t="s">
        <v>39</v>
      </c>
      <c r="B23" s="53"/>
      <c r="C23" s="54"/>
      <c r="D23" s="29"/>
      <c r="E23" s="32">
        <v>1685</v>
      </c>
      <c r="F23" s="31">
        <f t="shared" si="0"/>
        <v>0</v>
      </c>
    </row>
    <row r="24" spans="1:6" ht="15.5" x14ac:dyDescent="0.35">
      <c r="A24" s="52" t="s">
        <v>21</v>
      </c>
      <c r="B24" s="53"/>
      <c r="C24" s="54"/>
      <c r="D24" s="29"/>
      <c r="E24" s="32">
        <v>450</v>
      </c>
      <c r="F24" s="31">
        <f t="shared" si="0"/>
        <v>0</v>
      </c>
    </row>
    <row r="25" spans="1:6" ht="15.5" x14ac:dyDescent="0.35">
      <c r="A25" s="52" t="s">
        <v>47</v>
      </c>
      <c r="B25" s="53"/>
      <c r="C25" s="54"/>
      <c r="D25" s="29"/>
      <c r="E25" s="32">
        <v>3000</v>
      </c>
      <c r="F25" s="31">
        <f t="shared" si="0"/>
        <v>0</v>
      </c>
    </row>
    <row r="26" spans="1:6" ht="35.4" customHeight="1" x14ac:dyDescent="0.35">
      <c r="A26" s="55" t="s">
        <v>46</v>
      </c>
      <c r="B26" s="55"/>
      <c r="C26" s="55"/>
      <c r="D26" s="49"/>
      <c r="E26" s="50"/>
      <c r="F26" s="51"/>
    </row>
    <row r="27" spans="1:6" ht="35.4" customHeight="1" x14ac:dyDescent="0.35">
      <c r="A27" s="55" t="s">
        <v>45</v>
      </c>
      <c r="B27" s="55"/>
      <c r="C27" s="55"/>
      <c r="D27" s="46"/>
      <c r="E27" s="48"/>
      <c r="F27" s="47"/>
    </row>
    <row r="28" spans="1:6" ht="15.5" x14ac:dyDescent="0.35">
      <c r="A28" s="89"/>
      <c r="B28" s="90"/>
      <c r="C28" s="90"/>
      <c r="D28" s="90"/>
      <c r="E28" s="90"/>
      <c r="F28" s="91"/>
    </row>
    <row r="29" spans="1:6" ht="15.5" x14ac:dyDescent="0.35">
      <c r="D29" s="92" t="s">
        <v>22</v>
      </c>
      <c r="E29" s="92"/>
      <c r="F29" s="33">
        <f>SUM(F20:F27)</f>
        <v>0</v>
      </c>
    </row>
    <row r="30" spans="1:6" ht="15.5" x14ac:dyDescent="0.35">
      <c r="D30" s="92" t="s">
        <v>23</v>
      </c>
      <c r="E30" s="92"/>
      <c r="F30" s="34">
        <f>(ROUNDDOWN((F29*0.8),0))</f>
        <v>0</v>
      </c>
    </row>
    <row r="31" spans="1:6" ht="15.5" x14ac:dyDescent="0.35">
      <c r="D31" s="93" t="s">
        <v>24</v>
      </c>
      <c r="E31" s="94"/>
      <c r="F31" s="35">
        <f>F29-F30</f>
        <v>0</v>
      </c>
    </row>
    <row r="32" spans="1:6" ht="15.5" x14ac:dyDescent="0.35">
      <c r="A32" s="22"/>
      <c r="B32" s="22"/>
      <c r="C32" s="22"/>
      <c r="D32" s="36"/>
      <c r="E32" s="36"/>
      <c r="F32" s="37"/>
    </row>
    <row r="33" spans="1:6" ht="15.5" x14ac:dyDescent="0.35">
      <c r="A33" s="22"/>
      <c r="B33" s="22"/>
      <c r="C33" s="22"/>
      <c r="D33" s="36"/>
      <c r="E33" s="36"/>
      <c r="F33" s="37"/>
    </row>
    <row r="34" spans="1:6" x14ac:dyDescent="0.35">
      <c r="A34" s="95"/>
      <c r="B34" s="95"/>
      <c r="C34" s="95"/>
      <c r="D34" s="95"/>
    </row>
    <row r="35" spans="1:6" x14ac:dyDescent="0.35">
      <c r="A35" s="97" t="s">
        <v>25</v>
      </c>
      <c r="B35" s="95"/>
      <c r="C35" s="95"/>
      <c r="D35" s="95"/>
    </row>
    <row r="38" spans="1:6" x14ac:dyDescent="0.35">
      <c r="A38" s="38" t="s">
        <v>26</v>
      </c>
      <c r="C38" s="98"/>
      <c r="D38" s="98"/>
      <c r="E38" s="39"/>
      <c r="F38" s="98"/>
    </row>
    <row r="39" spans="1:6" x14ac:dyDescent="0.35">
      <c r="A39" t="s">
        <v>27</v>
      </c>
      <c r="C39" s="99"/>
      <c r="D39" s="99"/>
      <c r="F39" s="99"/>
    </row>
    <row r="40" spans="1:6" x14ac:dyDescent="0.35">
      <c r="C40" s="96" t="s">
        <v>28</v>
      </c>
      <c r="D40" s="96"/>
      <c r="E40" s="39"/>
      <c r="F40" s="40" t="s">
        <v>29</v>
      </c>
    </row>
    <row r="41" spans="1:6" x14ac:dyDescent="0.35">
      <c r="A41" t="s">
        <v>30</v>
      </c>
      <c r="C41" s="98"/>
      <c r="D41" s="98"/>
      <c r="E41" s="39"/>
      <c r="F41" s="98"/>
    </row>
    <row r="42" spans="1:6" ht="15" thickBot="1" x14ac:dyDescent="0.4">
      <c r="A42" t="s">
        <v>27</v>
      </c>
      <c r="C42" s="99"/>
      <c r="D42" s="99"/>
      <c r="F42" s="99"/>
    </row>
    <row r="43" spans="1:6" x14ac:dyDescent="0.35">
      <c r="C43" s="96" t="s">
        <v>28</v>
      </c>
      <c r="D43" s="96"/>
      <c r="E43" s="39"/>
      <c r="F43" s="40" t="s">
        <v>29</v>
      </c>
    </row>
    <row r="44" spans="1:6" x14ac:dyDescent="0.35">
      <c r="A44" s="41" t="s">
        <v>31</v>
      </c>
      <c r="B44" s="41"/>
      <c r="C44" s="41"/>
      <c r="D44" s="41"/>
      <c r="E44" s="42"/>
      <c r="F44" s="41"/>
    </row>
    <row r="45" spans="1:6" x14ac:dyDescent="0.35">
      <c r="E45" s="39"/>
    </row>
  </sheetData>
  <sheetProtection selectLockedCells="1"/>
  <mergeCells count="48">
    <mergeCell ref="C43:D43"/>
    <mergeCell ref="A35:D35"/>
    <mergeCell ref="C38:D39"/>
    <mergeCell ref="F38:F39"/>
    <mergeCell ref="C40:D40"/>
    <mergeCell ref="C41:D42"/>
    <mergeCell ref="F41:F42"/>
    <mergeCell ref="A28:F28"/>
    <mergeCell ref="D29:E29"/>
    <mergeCell ref="D30:E30"/>
    <mergeCell ref="D31:E31"/>
    <mergeCell ref="A34:D34"/>
    <mergeCell ref="B15:D15"/>
    <mergeCell ref="A24:C24"/>
    <mergeCell ref="B17:D17"/>
    <mergeCell ref="A18:D18"/>
    <mergeCell ref="A20:C20"/>
    <mergeCell ref="A21:F21"/>
    <mergeCell ref="A22:C22"/>
    <mergeCell ref="A23:C23"/>
    <mergeCell ref="D10:F10"/>
    <mergeCell ref="B11:C11"/>
    <mergeCell ref="B12:C12"/>
    <mergeCell ref="B13:D13"/>
    <mergeCell ref="B14:D14"/>
    <mergeCell ref="A1:F1"/>
    <mergeCell ref="A2:A3"/>
    <mergeCell ref="B2:B3"/>
    <mergeCell ref="C2:C3"/>
    <mergeCell ref="D2:D3"/>
    <mergeCell ref="E2:E3"/>
    <mergeCell ref="F2:F3"/>
    <mergeCell ref="A25:C25"/>
    <mergeCell ref="A27:C27"/>
    <mergeCell ref="A26:C26"/>
    <mergeCell ref="C16:D16"/>
    <mergeCell ref="F4:F5"/>
    <mergeCell ref="A4:A5"/>
    <mergeCell ref="B4:B5"/>
    <mergeCell ref="C4:C5"/>
    <mergeCell ref="D4:D5"/>
    <mergeCell ref="E4:E5"/>
    <mergeCell ref="E16:F16"/>
    <mergeCell ref="B6:E6"/>
    <mergeCell ref="B7:E7"/>
    <mergeCell ref="B8:F8"/>
    <mergeCell ref="B9:F9"/>
    <mergeCell ref="B10:C10"/>
  </mergeCells>
  <hyperlinks>
    <hyperlink ref="B17" r:id="rId1" xr:uid="{B818096E-0AC5-44D4-A736-9ECA48AD339F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28974-F5B6-405C-BDBD-6ADB7CE71027}">
  <dimension ref="A1:F42"/>
  <sheetViews>
    <sheetView tabSelected="1" workbookViewId="0">
      <selection activeCell="E17" sqref="E17"/>
    </sheetView>
  </sheetViews>
  <sheetFormatPr defaultColWidth="9.36328125" defaultRowHeight="14.5" x14ac:dyDescent="0.35"/>
  <cols>
    <col min="1" max="1" width="16" customWidth="1"/>
    <col min="2" max="2" width="26.453125" customWidth="1"/>
    <col min="3" max="3" width="9.453125" customWidth="1"/>
    <col min="4" max="4" width="12.453125" customWidth="1"/>
    <col min="5" max="5" width="13" customWidth="1"/>
    <col min="6" max="6" width="13.54296875" customWidth="1"/>
  </cols>
  <sheetData>
    <row r="1" spans="1:6" ht="15.5" x14ac:dyDescent="0.35">
      <c r="A1" s="69" t="s">
        <v>33</v>
      </c>
      <c r="B1" s="69"/>
      <c r="C1" s="69"/>
      <c r="D1" s="69"/>
      <c r="E1" s="69"/>
      <c r="F1" s="69"/>
    </row>
    <row r="2" spans="1:6" x14ac:dyDescent="0.35">
      <c r="A2" s="70" t="s">
        <v>0</v>
      </c>
      <c r="B2" s="72" t="s">
        <v>1</v>
      </c>
      <c r="C2" s="72" t="s">
        <v>2</v>
      </c>
      <c r="D2" s="70" t="s">
        <v>3</v>
      </c>
      <c r="E2" s="70" t="s">
        <v>4</v>
      </c>
      <c r="F2" s="70" t="s">
        <v>5</v>
      </c>
    </row>
    <row r="3" spans="1:6" x14ac:dyDescent="0.35">
      <c r="A3" s="71"/>
      <c r="B3" s="73"/>
      <c r="C3" s="73"/>
      <c r="D3" s="71"/>
      <c r="E3" s="71"/>
      <c r="F3" s="71"/>
    </row>
    <row r="4" spans="1:6" ht="14.75" customHeight="1" x14ac:dyDescent="0.35">
      <c r="A4" s="58" t="s">
        <v>34</v>
      </c>
      <c r="B4" s="58" t="s">
        <v>40</v>
      </c>
      <c r="C4" s="58"/>
      <c r="D4" s="60"/>
      <c r="E4" s="60"/>
      <c r="F4" s="57"/>
    </row>
    <row r="5" spans="1:6" ht="14.75" customHeight="1" x14ac:dyDescent="0.35">
      <c r="A5" s="59"/>
      <c r="B5" s="59"/>
      <c r="C5" s="59"/>
      <c r="D5" s="61"/>
      <c r="E5" s="61"/>
      <c r="F5" s="57"/>
    </row>
    <row r="6" spans="1:6" ht="15.5" x14ac:dyDescent="0.35">
      <c r="A6" s="1" t="s">
        <v>6</v>
      </c>
      <c r="B6" s="64"/>
      <c r="C6" s="65"/>
      <c r="D6" s="65"/>
      <c r="E6" s="66"/>
      <c r="F6" s="2"/>
    </row>
    <row r="7" spans="1:6" ht="31" x14ac:dyDescent="0.35">
      <c r="A7" s="3" t="s">
        <v>7</v>
      </c>
      <c r="B7" s="64"/>
      <c r="C7" s="65"/>
      <c r="D7" s="65"/>
      <c r="E7" s="66"/>
      <c r="F7" s="4"/>
    </row>
    <row r="8" spans="1:6" ht="31.25" customHeight="1" x14ac:dyDescent="0.35">
      <c r="A8" s="5" t="s">
        <v>8</v>
      </c>
      <c r="B8" s="64"/>
      <c r="C8" s="65"/>
      <c r="D8" s="65"/>
      <c r="E8" s="65"/>
      <c r="F8" s="66"/>
    </row>
    <row r="9" spans="1:6" ht="15.5" x14ac:dyDescent="0.35">
      <c r="A9" s="5" t="s">
        <v>9</v>
      </c>
      <c r="B9" s="64"/>
      <c r="C9" s="65"/>
      <c r="D9" s="65"/>
      <c r="E9" s="65"/>
      <c r="F9" s="66"/>
    </row>
    <row r="10" spans="1:6" ht="15.5" x14ac:dyDescent="0.35">
      <c r="A10" s="6" t="s">
        <v>10</v>
      </c>
      <c r="B10" s="67"/>
      <c r="C10" s="68"/>
      <c r="D10" s="74" t="s">
        <v>11</v>
      </c>
      <c r="E10" s="75"/>
      <c r="F10" s="76"/>
    </row>
    <row r="11" spans="1:6" ht="15.5" x14ac:dyDescent="0.35">
      <c r="A11" s="6" t="s">
        <v>12</v>
      </c>
      <c r="B11" s="77"/>
      <c r="C11" s="78"/>
      <c r="D11" s="7"/>
      <c r="E11" s="7"/>
      <c r="F11" s="7"/>
    </row>
    <row r="12" spans="1:6" ht="15.5" x14ac:dyDescent="0.35">
      <c r="A12" s="8" t="s">
        <v>13</v>
      </c>
      <c r="B12" s="64"/>
      <c r="C12" s="66"/>
      <c r="D12" s="9"/>
      <c r="E12" s="9"/>
      <c r="F12" s="9"/>
    </row>
    <row r="13" spans="1:6" ht="15.5" x14ac:dyDescent="0.35">
      <c r="A13" s="10" t="s">
        <v>14</v>
      </c>
      <c r="B13" s="79" t="s">
        <v>32</v>
      </c>
      <c r="C13" s="80"/>
      <c r="D13" s="80"/>
      <c r="E13" s="11"/>
      <c r="F13" s="12"/>
    </row>
    <row r="14" spans="1:6" ht="15.5" x14ac:dyDescent="0.35">
      <c r="A14" s="13" t="s">
        <v>15</v>
      </c>
      <c r="B14" s="81" t="s">
        <v>42</v>
      </c>
      <c r="C14" s="56"/>
      <c r="D14" s="56"/>
      <c r="E14" s="14"/>
      <c r="F14" s="15"/>
    </row>
    <row r="15" spans="1:6" ht="15.5" x14ac:dyDescent="0.35">
      <c r="A15" s="16"/>
      <c r="B15" s="81" t="s">
        <v>43</v>
      </c>
      <c r="C15" s="56"/>
      <c r="D15" s="56"/>
      <c r="E15" s="14"/>
      <c r="F15" s="15"/>
    </row>
    <row r="16" spans="1:6" s="45" customFormat="1" ht="13.25" customHeight="1" x14ac:dyDescent="0.35">
      <c r="A16" s="43" t="s">
        <v>9</v>
      </c>
      <c r="B16" s="44" t="s">
        <v>51</v>
      </c>
      <c r="C16" s="102" t="s">
        <v>52</v>
      </c>
      <c r="D16" s="102"/>
      <c r="E16" s="100" t="s">
        <v>49</v>
      </c>
      <c r="F16" s="101"/>
    </row>
    <row r="17" spans="1:6" ht="17.5" x14ac:dyDescent="0.35">
      <c r="A17" s="19"/>
      <c r="B17" s="82" t="s">
        <v>53</v>
      </c>
      <c r="C17" s="83"/>
      <c r="D17" s="83"/>
      <c r="E17" s="20"/>
      <c r="F17" s="21"/>
    </row>
    <row r="18" spans="1:6" ht="15.5" x14ac:dyDescent="0.35">
      <c r="A18" s="84" t="s">
        <v>41</v>
      </c>
      <c r="B18" s="85"/>
      <c r="C18" s="85"/>
      <c r="D18" s="85"/>
      <c r="E18" s="22"/>
      <c r="F18" s="23"/>
    </row>
    <row r="19" spans="1:6" ht="15.5" x14ac:dyDescent="0.35">
      <c r="A19" s="24" t="s">
        <v>16</v>
      </c>
      <c r="B19" s="25"/>
      <c r="C19" s="26"/>
      <c r="D19" s="27" t="s">
        <v>17</v>
      </c>
      <c r="E19" s="27" t="s">
        <v>18</v>
      </c>
      <c r="F19" s="28" t="s">
        <v>19</v>
      </c>
    </row>
    <row r="20" spans="1:6" ht="15.5" x14ac:dyDescent="0.35">
      <c r="A20" s="52" t="s">
        <v>50</v>
      </c>
      <c r="B20" s="53"/>
      <c r="C20" s="54"/>
      <c r="D20" s="29"/>
      <c r="E20" s="30">
        <v>70950</v>
      </c>
      <c r="F20" s="31">
        <f>D20*E20</f>
        <v>0</v>
      </c>
    </row>
    <row r="21" spans="1:6" ht="15.5" x14ac:dyDescent="0.35">
      <c r="A21" s="86" t="s">
        <v>20</v>
      </c>
      <c r="B21" s="87"/>
      <c r="C21" s="87"/>
      <c r="D21" s="87"/>
      <c r="E21" s="87"/>
      <c r="F21" s="88"/>
    </row>
    <row r="22" spans="1:6" ht="15.5" x14ac:dyDescent="0.35">
      <c r="A22" s="52" t="s">
        <v>38</v>
      </c>
      <c r="B22" s="53"/>
      <c r="C22" s="54"/>
      <c r="D22" s="29"/>
      <c r="E22" s="32">
        <v>-10733</v>
      </c>
      <c r="F22" s="31">
        <f t="shared" ref="F22:F24" si="0">D22*E22</f>
        <v>0</v>
      </c>
    </row>
    <row r="23" spans="1:6" ht="15.5" x14ac:dyDescent="0.35">
      <c r="A23" s="52" t="s">
        <v>39</v>
      </c>
      <c r="B23" s="53"/>
      <c r="C23" s="54"/>
      <c r="D23" s="29"/>
      <c r="E23" s="32">
        <v>2300</v>
      </c>
      <c r="F23" s="31">
        <f t="shared" si="0"/>
        <v>0</v>
      </c>
    </row>
    <row r="24" spans="1:6" ht="15.5" x14ac:dyDescent="0.35">
      <c r="A24" s="52" t="s">
        <v>21</v>
      </c>
      <c r="B24" s="53"/>
      <c r="C24" s="54"/>
      <c r="D24" s="29"/>
      <c r="E24" s="32">
        <v>450</v>
      </c>
      <c r="F24" s="31">
        <f t="shared" si="0"/>
        <v>0</v>
      </c>
    </row>
    <row r="25" spans="1:6" ht="15.5" x14ac:dyDescent="0.35">
      <c r="A25" s="89"/>
      <c r="B25" s="90"/>
      <c r="C25" s="90"/>
      <c r="D25" s="90"/>
      <c r="E25" s="90"/>
      <c r="F25" s="91"/>
    </row>
    <row r="26" spans="1:6" ht="15.5" x14ac:dyDescent="0.35">
      <c r="D26" s="92" t="s">
        <v>22</v>
      </c>
      <c r="E26" s="92"/>
      <c r="F26" s="33">
        <f>SUM(F20:F24)</f>
        <v>0</v>
      </c>
    </row>
    <row r="27" spans="1:6" ht="15.5" x14ac:dyDescent="0.35">
      <c r="D27" s="92" t="s">
        <v>23</v>
      </c>
      <c r="E27" s="92"/>
      <c r="F27" s="34">
        <f>(ROUNDDOWN((F26*0.8),0))</f>
        <v>0</v>
      </c>
    </row>
    <row r="28" spans="1:6" ht="15.5" x14ac:dyDescent="0.35">
      <c r="D28" s="93" t="s">
        <v>24</v>
      </c>
      <c r="E28" s="94"/>
      <c r="F28" s="35">
        <f>F26-F27</f>
        <v>0</v>
      </c>
    </row>
    <row r="29" spans="1:6" ht="15.5" x14ac:dyDescent="0.35">
      <c r="A29" s="22"/>
      <c r="B29" s="22"/>
      <c r="C29" s="22"/>
      <c r="D29" s="36"/>
      <c r="E29" s="36"/>
      <c r="F29" s="37"/>
    </row>
    <row r="30" spans="1:6" ht="15.5" x14ac:dyDescent="0.35">
      <c r="A30" s="22"/>
      <c r="B30" s="22"/>
      <c r="C30" s="22"/>
      <c r="D30" s="36"/>
      <c r="E30" s="36"/>
      <c r="F30" s="37"/>
    </row>
    <row r="31" spans="1:6" x14ac:dyDescent="0.35">
      <c r="A31" s="95"/>
      <c r="B31" s="95"/>
      <c r="C31" s="95"/>
      <c r="D31" s="95"/>
    </row>
    <row r="32" spans="1:6" x14ac:dyDescent="0.35">
      <c r="A32" s="97" t="s">
        <v>25</v>
      </c>
      <c r="B32" s="95"/>
      <c r="C32" s="95"/>
      <c r="D32" s="95"/>
    </row>
    <row r="35" spans="1:6" x14ac:dyDescent="0.35">
      <c r="A35" s="38" t="s">
        <v>26</v>
      </c>
      <c r="C35" s="98"/>
      <c r="D35" s="98"/>
      <c r="E35" s="39"/>
      <c r="F35" s="98"/>
    </row>
    <row r="36" spans="1:6" ht="15" thickBot="1" x14ac:dyDescent="0.4">
      <c r="A36" t="s">
        <v>27</v>
      </c>
      <c r="C36" s="99"/>
      <c r="D36" s="99"/>
      <c r="F36" s="99"/>
    </row>
    <row r="37" spans="1:6" x14ac:dyDescent="0.35">
      <c r="C37" s="96" t="s">
        <v>28</v>
      </c>
      <c r="D37" s="96"/>
      <c r="E37" s="39"/>
      <c r="F37" s="40" t="s">
        <v>29</v>
      </c>
    </row>
    <row r="38" spans="1:6" x14ac:dyDescent="0.35">
      <c r="A38" t="s">
        <v>30</v>
      </c>
      <c r="C38" s="98"/>
      <c r="D38" s="98"/>
      <c r="E38" s="39"/>
      <c r="F38" s="98"/>
    </row>
    <row r="39" spans="1:6" ht="15" thickBot="1" x14ac:dyDescent="0.4">
      <c r="A39" t="s">
        <v>27</v>
      </c>
      <c r="C39" s="99"/>
      <c r="D39" s="99"/>
      <c r="F39" s="99"/>
    </row>
    <row r="40" spans="1:6" x14ac:dyDescent="0.35">
      <c r="C40" s="96" t="s">
        <v>28</v>
      </c>
      <c r="D40" s="96"/>
      <c r="E40" s="39"/>
      <c r="F40" s="40" t="s">
        <v>29</v>
      </c>
    </row>
    <row r="41" spans="1:6" x14ac:dyDescent="0.35">
      <c r="A41" s="41" t="s">
        <v>31</v>
      </c>
      <c r="B41" s="41"/>
      <c r="C41" s="41"/>
      <c r="D41" s="41"/>
      <c r="E41" s="42"/>
      <c r="F41" s="41"/>
    </row>
    <row r="42" spans="1:6" x14ac:dyDescent="0.35">
      <c r="E42" s="39"/>
    </row>
  </sheetData>
  <sheetProtection selectLockedCells="1"/>
  <mergeCells count="45">
    <mergeCell ref="F4:F5"/>
    <mergeCell ref="A1:F1"/>
    <mergeCell ref="A2:A3"/>
    <mergeCell ref="B2:B3"/>
    <mergeCell ref="C2:C3"/>
    <mergeCell ref="D2:D3"/>
    <mergeCell ref="E2:E3"/>
    <mergeCell ref="F2:F3"/>
    <mergeCell ref="A4:A5"/>
    <mergeCell ref="B4:B5"/>
    <mergeCell ref="C4:C5"/>
    <mergeCell ref="D4:D5"/>
    <mergeCell ref="E4:E5"/>
    <mergeCell ref="E16:F16"/>
    <mergeCell ref="B6:E6"/>
    <mergeCell ref="B7:E7"/>
    <mergeCell ref="B8:F8"/>
    <mergeCell ref="B9:F9"/>
    <mergeCell ref="B10:C10"/>
    <mergeCell ref="D10:F10"/>
    <mergeCell ref="B11:C11"/>
    <mergeCell ref="B12:C12"/>
    <mergeCell ref="B13:D13"/>
    <mergeCell ref="B14:D14"/>
    <mergeCell ref="B15:D15"/>
    <mergeCell ref="C16:D16"/>
    <mergeCell ref="A31:D31"/>
    <mergeCell ref="B17:D17"/>
    <mergeCell ref="A18:D18"/>
    <mergeCell ref="A20:C20"/>
    <mergeCell ref="A21:F21"/>
    <mergeCell ref="A22:C22"/>
    <mergeCell ref="A23:C23"/>
    <mergeCell ref="A24:C24"/>
    <mergeCell ref="A25:F25"/>
    <mergeCell ref="D26:E26"/>
    <mergeCell ref="D27:E27"/>
    <mergeCell ref="D28:E28"/>
    <mergeCell ref="C40:D40"/>
    <mergeCell ref="A32:D32"/>
    <mergeCell ref="C35:D36"/>
    <mergeCell ref="F35:F36"/>
    <mergeCell ref="C37:D37"/>
    <mergeCell ref="C38:D39"/>
    <mergeCell ref="F38:F39"/>
  </mergeCells>
  <hyperlinks>
    <hyperlink ref="B17" r:id="rId1" xr:uid="{8CF66DB0-4914-47E5-BED3-C739335E700A}"/>
  </hyperlink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MMV-Braun</vt:lpstr>
      <vt:lpstr>MMV-Bus Service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Ewers</dc:creator>
  <cp:lastModifiedBy>Summer Jones</cp:lastModifiedBy>
  <dcterms:created xsi:type="dcterms:W3CDTF">2022-01-05T15:03:06Z</dcterms:created>
  <dcterms:modified xsi:type="dcterms:W3CDTF">2024-12-02T22:48:45Z</dcterms:modified>
</cp:coreProperties>
</file>